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8910" activeTab="2"/>
  </bookViews>
  <sheets>
    <sheet name="总收支表" sheetId="1" r:id="rId1"/>
    <sheet name="收入明细表" sheetId="2" r:id="rId2"/>
    <sheet name="支出明细表" sheetId="3" r:id="rId3"/>
  </sheets>
  <calcPr calcId="124519"/>
</workbook>
</file>

<file path=xl/calcChain.xml><?xml version="1.0" encoding="utf-8"?>
<calcChain xmlns="http://schemas.openxmlformats.org/spreadsheetml/2006/main">
  <c r="F16" i="2"/>
  <c r="E16"/>
  <c r="D16"/>
  <c r="C16"/>
  <c r="B16"/>
  <c r="B16" i="1"/>
  <c r="B10" i="3"/>
  <c r="B5"/>
  <c r="B15" i="2"/>
  <c r="B14"/>
  <c r="B13"/>
  <c r="B12"/>
  <c r="B11"/>
  <c r="B10" s="1"/>
  <c r="F10"/>
  <c r="E10"/>
  <c r="D10"/>
  <c r="C10"/>
  <c r="B9"/>
  <c r="B8"/>
  <c r="B7"/>
  <c r="B6"/>
  <c r="F5"/>
  <c r="E5"/>
  <c r="D5"/>
  <c r="C5"/>
  <c r="H16" i="1"/>
  <c r="G16"/>
  <c r="F16"/>
  <c r="E16"/>
  <c r="D16"/>
  <c r="C16"/>
  <c r="H15"/>
  <c r="B15"/>
  <c r="H14"/>
  <c r="B14"/>
  <c r="H13"/>
  <c r="B13"/>
  <c r="H12"/>
  <c r="B12"/>
  <c r="H11"/>
  <c r="B11"/>
  <c r="H10"/>
  <c r="G10"/>
  <c r="F10"/>
  <c r="E10"/>
  <c r="D10"/>
  <c r="C10"/>
  <c r="B10"/>
  <c r="H9"/>
  <c r="B9"/>
  <c r="H8"/>
  <c r="B8"/>
  <c r="H7"/>
  <c r="B7"/>
  <c r="H6"/>
  <c r="B6"/>
  <c r="H5"/>
  <c r="G5"/>
  <c r="F5"/>
  <c r="E5"/>
  <c r="D5"/>
  <c r="C5"/>
  <c r="B5"/>
  <c r="B16" i="3" l="1"/>
  <c r="B5" i="2"/>
</calcChain>
</file>

<file path=xl/sharedStrings.xml><?xml version="1.0" encoding="utf-8"?>
<sst xmlns="http://schemas.openxmlformats.org/spreadsheetml/2006/main" count="69" uniqueCount="28">
  <si>
    <t>2019年社保基金及再就业资金预算情况表</t>
  </si>
  <si>
    <t>单位：云溪区财政局</t>
  </si>
  <si>
    <t>单位：万元</t>
  </si>
  <si>
    <t>项     目</t>
  </si>
  <si>
    <t>收入预算</t>
  </si>
  <si>
    <t>支出预算</t>
  </si>
  <si>
    <t>滚存结余</t>
  </si>
  <si>
    <t>备注</t>
  </si>
  <si>
    <t>合   计</t>
  </si>
  <si>
    <t>上级补助</t>
  </si>
  <si>
    <t>本级预算</t>
  </si>
  <si>
    <t>征缴收入</t>
  </si>
  <si>
    <t>上年结余</t>
  </si>
  <si>
    <t>一、养老金</t>
  </si>
  <si>
    <t>1、机关事业单位养老金</t>
  </si>
  <si>
    <t>2、企业养老金</t>
  </si>
  <si>
    <t>3、城乡居民社会养老保险金</t>
  </si>
  <si>
    <t>4、被征地农民养老保险金</t>
  </si>
  <si>
    <t>二、医疗保险金</t>
  </si>
  <si>
    <t>1、职工医疗保险金</t>
  </si>
  <si>
    <t>2、城乡医疗保险金</t>
  </si>
  <si>
    <t>纳入市级统筹</t>
  </si>
  <si>
    <t>三、失业保险金</t>
  </si>
  <si>
    <t>四、工伤保险金</t>
  </si>
  <si>
    <t>五、再就业资金</t>
  </si>
  <si>
    <t>2019年社保基金及再就业资金收入预算情况表</t>
    <phoneticPr fontId="3" type="noConversion"/>
  </si>
  <si>
    <t>合   计</t>
    <phoneticPr fontId="3" type="noConversion"/>
  </si>
  <si>
    <t>2019年社保基金及再就业资金支出预算情况表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</si>
</sst>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opLeftCell="A7" workbookViewId="0">
      <selection activeCell="A16" sqref="A16"/>
    </sheetView>
  </sheetViews>
  <sheetFormatPr defaultColWidth="9" defaultRowHeight="13.5"/>
  <cols>
    <col min="1" max="1" width="34.25" customWidth="1"/>
    <col min="2" max="2" width="12.25" customWidth="1"/>
    <col min="3" max="3" width="11.25" customWidth="1"/>
    <col min="4" max="5" width="11.125" customWidth="1"/>
    <col min="6" max="8" width="12.25" customWidth="1"/>
    <col min="9" max="9" width="15.25" customWidth="1"/>
  </cols>
  <sheetData>
    <row r="1" spans="1:9" ht="53.25" customHeight="1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s="1" customFormat="1" ht="41.25" customHeight="1">
      <c r="A2" s="1" t="s">
        <v>1</v>
      </c>
      <c r="I2" s="4" t="s">
        <v>2</v>
      </c>
    </row>
    <row r="3" spans="1:9" s="1" customFormat="1" ht="29.1" customHeight="1">
      <c r="A3" s="2" t="s">
        <v>3</v>
      </c>
      <c r="B3" s="6" t="s">
        <v>4</v>
      </c>
      <c r="C3" s="7"/>
      <c r="D3" s="7"/>
      <c r="E3" s="7"/>
      <c r="F3" s="8"/>
      <c r="G3" s="9" t="s">
        <v>5</v>
      </c>
      <c r="H3" s="9" t="s">
        <v>6</v>
      </c>
      <c r="I3" s="9" t="s">
        <v>7</v>
      </c>
    </row>
    <row r="4" spans="1:9" s="1" customFormat="1" ht="29.1" customHeight="1">
      <c r="A4" s="3"/>
      <c r="B4" s="2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10"/>
      <c r="H4" s="10"/>
      <c r="I4" s="10"/>
    </row>
    <row r="5" spans="1:9" s="1" customFormat="1" ht="29.1" customHeight="1">
      <c r="A5" s="3" t="s">
        <v>13</v>
      </c>
      <c r="B5" s="3">
        <f>B6+B7+B8+B9</f>
        <v>85037</v>
      </c>
      <c r="C5" s="3">
        <f t="shared" ref="C5:H5" si="0">C6+C7+C8+C9</f>
        <v>1100</v>
      </c>
      <c r="D5" s="3">
        <f t="shared" si="0"/>
        <v>1519</v>
      </c>
      <c r="E5" s="3">
        <f t="shared" si="0"/>
        <v>15157</v>
      </c>
      <c r="F5" s="3">
        <f t="shared" si="0"/>
        <v>67261</v>
      </c>
      <c r="G5" s="3">
        <f t="shared" si="0"/>
        <v>26620</v>
      </c>
      <c r="H5" s="3">
        <f t="shared" si="0"/>
        <v>58417</v>
      </c>
      <c r="I5" s="3"/>
    </row>
    <row r="6" spans="1:9" s="1" customFormat="1" ht="29.1" customHeight="1">
      <c r="A6" s="3" t="s">
        <v>14</v>
      </c>
      <c r="B6" s="3">
        <f>C6+D6+E6+F6</f>
        <v>9867</v>
      </c>
      <c r="C6" s="3"/>
      <c r="D6" s="3">
        <v>900</v>
      </c>
      <c r="E6" s="3">
        <v>4800</v>
      </c>
      <c r="F6" s="3">
        <v>4167</v>
      </c>
      <c r="G6" s="3">
        <v>7320</v>
      </c>
      <c r="H6" s="3">
        <f>B6-G6</f>
        <v>2547</v>
      </c>
      <c r="I6" s="3"/>
    </row>
    <row r="7" spans="1:9" s="1" customFormat="1" ht="29.1" customHeight="1">
      <c r="A7" s="3" t="s">
        <v>15</v>
      </c>
      <c r="B7" s="3">
        <f t="shared" ref="B7:B15" si="1">C7+D7+E7+F7</f>
        <v>68015</v>
      </c>
      <c r="C7" s="3"/>
      <c r="D7" s="3">
        <v>437</v>
      </c>
      <c r="E7" s="3">
        <v>8000</v>
      </c>
      <c r="F7" s="3">
        <v>59578</v>
      </c>
      <c r="G7" s="3">
        <v>16000</v>
      </c>
      <c r="H7" s="3">
        <f t="shared" ref="H7:H15" si="2">B7-G7</f>
        <v>52015</v>
      </c>
      <c r="I7" s="3"/>
    </row>
    <row r="8" spans="1:9" s="1" customFormat="1" ht="29.1" customHeight="1">
      <c r="A8" s="3" t="s">
        <v>16</v>
      </c>
      <c r="B8" s="3">
        <f t="shared" si="1"/>
        <v>2086</v>
      </c>
      <c r="C8" s="3">
        <v>1100</v>
      </c>
      <c r="D8" s="3">
        <v>182</v>
      </c>
      <c r="E8" s="3">
        <v>357</v>
      </c>
      <c r="F8" s="3">
        <v>447</v>
      </c>
      <c r="G8" s="3">
        <v>1500</v>
      </c>
      <c r="H8" s="3">
        <f t="shared" si="2"/>
        <v>586</v>
      </c>
      <c r="I8" s="3"/>
    </row>
    <row r="9" spans="1:9" s="1" customFormat="1" ht="29.1" customHeight="1">
      <c r="A9" s="3" t="s">
        <v>17</v>
      </c>
      <c r="B9" s="3">
        <f t="shared" si="1"/>
        <v>5069</v>
      </c>
      <c r="C9" s="3"/>
      <c r="D9" s="3"/>
      <c r="E9" s="3">
        <v>2000</v>
      </c>
      <c r="F9" s="3">
        <v>3069</v>
      </c>
      <c r="G9" s="3">
        <v>1800</v>
      </c>
      <c r="H9" s="3">
        <f t="shared" si="2"/>
        <v>3269</v>
      </c>
      <c r="I9" s="3"/>
    </row>
    <row r="10" spans="1:9" s="1" customFormat="1" ht="29.1" customHeight="1">
      <c r="A10" s="3" t="s">
        <v>18</v>
      </c>
      <c r="B10" s="3">
        <f>B11+B12</f>
        <v>7773</v>
      </c>
      <c r="C10" s="3">
        <f t="shared" ref="C10:H10" si="3">C11+C12</f>
        <v>0</v>
      </c>
      <c r="D10" s="3">
        <f t="shared" si="3"/>
        <v>930</v>
      </c>
      <c r="E10" s="3">
        <f t="shared" si="3"/>
        <v>3825</v>
      </c>
      <c r="F10" s="3">
        <f t="shared" si="3"/>
        <v>3018</v>
      </c>
      <c r="G10" s="3">
        <f t="shared" si="3"/>
        <v>5130</v>
      </c>
      <c r="H10" s="3">
        <f t="shared" si="3"/>
        <v>2643</v>
      </c>
      <c r="I10" s="3"/>
    </row>
    <row r="11" spans="1:9" s="1" customFormat="1" ht="29.1" customHeight="1">
      <c r="A11" s="3" t="s">
        <v>19</v>
      </c>
      <c r="B11" s="3">
        <f t="shared" si="1"/>
        <v>6843</v>
      </c>
      <c r="C11" s="3"/>
      <c r="D11" s="3"/>
      <c r="E11" s="3">
        <v>3825</v>
      </c>
      <c r="F11" s="3">
        <v>3018</v>
      </c>
      <c r="G11" s="3">
        <v>4200</v>
      </c>
      <c r="H11" s="3">
        <f t="shared" si="2"/>
        <v>2643</v>
      </c>
      <c r="I11" s="3"/>
    </row>
    <row r="12" spans="1:9" s="1" customFormat="1" ht="29.1" customHeight="1">
      <c r="A12" s="3" t="s">
        <v>20</v>
      </c>
      <c r="B12" s="3">
        <f t="shared" si="1"/>
        <v>930</v>
      </c>
      <c r="C12" s="3"/>
      <c r="D12" s="3">
        <v>930</v>
      </c>
      <c r="E12" s="3"/>
      <c r="F12" s="3"/>
      <c r="G12" s="3">
        <v>930</v>
      </c>
      <c r="H12" s="3">
        <f t="shared" si="2"/>
        <v>0</v>
      </c>
      <c r="I12" s="3" t="s">
        <v>21</v>
      </c>
    </row>
    <row r="13" spans="1:9" s="1" customFormat="1" ht="29.1" customHeight="1">
      <c r="A13" s="3" t="s">
        <v>22</v>
      </c>
      <c r="B13" s="3">
        <f t="shared" si="1"/>
        <v>464</v>
      </c>
      <c r="C13" s="3"/>
      <c r="D13" s="3"/>
      <c r="E13" s="3">
        <v>100</v>
      </c>
      <c r="F13" s="3">
        <v>364</v>
      </c>
      <c r="G13" s="3">
        <v>135</v>
      </c>
      <c r="H13" s="3">
        <f t="shared" si="2"/>
        <v>329</v>
      </c>
      <c r="I13" s="3"/>
    </row>
    <row r="14" spans="1:9" s="1" customFormat="1" ht="29.1" customHeight="1">
      <c r="A14" s="3" t="s">
        <v>23</v>
      </c>
      <c r="B14" s="3">
        <f t="shared" si="1"/>
        <v>95</v>
      </c>
      <c r="C14" s="3"/>
      <c r="D14" s="3"/>
      <c r="E14" s="3">
        <v>95</v>
      </c>
      <c r="F14" s="3"/>
      <c r="G14" s="3">
        <v>95</v>
      </c>
      <c r="H14" s="3">
        <f t="shared" si="2"/>
        <v>0</v>
      </c>
      <c r="I14" s="3"/>
    </row>
    <row r="15" spans="1:9" s="1" customFormat="1" ht="29.1" customHeight="1">
      <c r="A15" s="3" t="s">
        <v>24</v>
      </c>
      <c r="B15" s="3">
        <f t="shared" si="1"/>
        <v>1063</v>
      </c>
      <c r="C15" s="3">
        <v>830</v>
      </c>
      <c r="D15" s="3">
        <v>10</v>
      </c>
      <c r="E15" s="3"/>
      <c r="F15" s="3">
        <v>223</v>
      </c>
      <c r="G15" s="3">
        <v>1063</v>
      </c>
      <c r="H15" s="3">
        <f t="shared" si="2"/>
        <v>0</v>
      </c>
      <c r="I15" s="3"/>
    </row>
    <row r="16" spans="1:9" ht="24" customHeight="1">
      <c r="A16" s="2" t="s">
        <v>26</v>
      </c>
      <c r="B16" s="3">
        <f>SUM(B5+B10+B13+B14+B15)</f>
        <v>94432</v>
      </c>
      <c r="C16" s="3">
        <f>SUM(C5+C15)</f>
        <v>1930</v>
      </c>
      <c r="D16" s="3">
        <f>SUM(D5+D10+D15)</f>
        <v>2459</v>
      </c>
      <c r="E16" s="3">
        <f>SUM(E5+E10+E13+E14)</f>
        <v>19177</v>
      </c>
      <c r="F16" s="3">
        <f>SUM(F5+F10+F13+F15)</f>
        <v>70866</v>
      </c>
      <c r="G16" s="3">
        <f>SUM(G5+G10+G13+G14+G15)</f>
        <v>33043</v>
      </c>
      <c r="H16" s="3">
        <f>SUM(H5+H10+H13)</f>
        <v>61389</v>
      </c>
      <c r="I16" s="3"/>
    </row>
  </sheetData>
  <mergeCells count="5">
    <mergeCell ref="A1:I1"/>
    <mergeCell ref="B3:F3"/>
    <mergeCell ref="G3:G4"/>
    <mergeCell ref="H3:H4"/>
    <mergeCell ref="I3:I4"/>
  </mergeCells>
  <phoneticPr fontId="3" type="noConversion"/>
  <pageMargins left="0.70763888888888904" right="0.70763888888888904" top="0.74791666666666701" bottom="0.74791666666666701" header="0.31388888888888899" footer="0.31388888888888899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J13" sqref="J13"/>
    </sheetView>
  </sheetViews>
  <sheetFormatPr defaultColWidth="9" defaultRowHeight="13.5"/>
  <cols>
    <col min="1" max="1" width="34.25" customWidth="1"/>
    <col min="2" max="2" width="12.25" customWidth="1"/>
    <col min="3" max="3" width="11.25" customWidth="1"/>
    <col min="4" max="5" width="11.125" customWidth="1"/>
    <col min="6" max="6" width="12.25" customWidth="1"/>
    <col min="7" max="7" width="15.25" customWidth="1"/>
  </cols>
  <sheetData>
    <row r="1" spans="1:7" ht="53.25" customHeight="1">
      <c r="A1" s="5" t="s">
        <v>25</v>
      </c>
      <c r="B1" s="5"/>
      <c r="C1" s="5"/>
      <c r="D1" s="5"/>
      <c r="E1" s="5"/>
      <c r="F1" s="5"/>
      <c r="G1" s="5"/>
    </row>
    <row r="2" spans="1:7" s="1" customFormat="1" ht="41.25" customHeight="1">
      <c r="A2" s="1" t="s">
        <v>1</v>
      </c>
      <c r="F2" s="4" t="s">
        <v>2</v>
      </c>
    </row>
    <row r="3" spans="1:7" s="1" customFormat="1" ht="29.1" customHeight="1">
      <c r="A3" s="2" t="s">
        <v>3</v>
      </c>
      <c r="B3" s="6" t="s">
        <v>4</v>
      </c>
      <c r="C3" s="7"/>
      <c r="D3" s="7"/>
      <c r="E3" s="7"/>
      <c r="F3" s="8"/>
      <c r="G3" s="9" t="s">
        <v>7</v>
      </c>
    </row>
    <row r="4" spans="1:7" s="1" customFormat="1" ht="29.1" customHeight="1">
      <c r="A4" s="3"/>
      <c r="B4" s="2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10"/>
    </row>
    <row r="5" spans="1:7" s="1" customFormat="1" ht="29.1" customHeight="1">
      <c r="A5" s="3" t="s">
        <v>13</v>
      </c>
      <c r="B5" s="3">
        <f>B6+B7+B8+B9</f>
        <v>85037</v>
      </c>
      <c r="C5" s="3">
        <f t="shared" ref="C5:F5" si="0">C6+C7+C8+C9</f>
        <v>1100</v>
      </c>
      <c r="D5" s="3">
        <f t="shared" si="0"/>
        <v>1519</v>
      </c>
      <c r="E5" s="3">
        <f t="shared" si="0"/>
        <v>15157</v>
      </c>
      <c r="F5" s="3">
        <f t="shared" si="0"/>
        <v>67261</v>
      </c>
      <c r="G5" s="3"/>
    </row>
    <row r="6" spans="1:7" s="1" customFormat="1" ht="29.1" customHeight="1">
      <c r="A6" s="3" t="s">
        <v>14</v>
      </c>
      <c r="B6" s="3">
        <f>C6+D6+E6+F6</f>
        <v>9867</v>
      </c>
      <c r="C6" s="3"/>
      <c r="D6" s="3">
        <v>900</v>
      </c>
      <c r="E6" s="3">
        <v>4800</v>
      </c>
      <c r="F6" s="3">
        <v>4167</v>
      </c>
      <c r="G6" s="3"/>
    </row>
    <row r="7" spans="1:7" s="1" customFormat="1" ht="29.1" customHeight="1">
      <c r="A7" s="3" t="s">
        <v>15</v>
      </c>
      <c r="B7" s="3">
        <f t="shared" ref="B7:B15" si="1">C7+D7+E7+F7</f>
        <v>68015</v>
      </c>
      <c r="C7" s="3"/>
      <c r="D7" s="3">
        <v>437</v>
      </c>
      <c r="E7" s="3">
        <v>8000</v>
      </c>
      <c r="F7" s="3">
        <v>59578</v>
      </c>
      <c r="G7" s="3"/>
    </row>
    <row r="8" spans="1:7" s="1" customFormat="1" ht="29.1" customHeight="1">
      <c r="A8" s="3" t="s">
        <v>16</v>
      </c>
      <c r="B8" s="3">
        <f t="shared" si="1"/>
        <v>2086</v>
      </c>
      <c r="C8" s="3">
        <v>1100</v>
      </c>
      <c r="D8" s="3">
        <v>182</v>
      </c>
      <c r="E8" s="3">
        <v>357</v>
      </c>
      <c r="F8" s="3">
        <v>447</v>
      </c>
      <c r="G8" s="3"/>
    </row>
    <row r="9" spans="1:7" s="1" customFormat="1" ht="29.1" customHeight="1">
      <c r="A9" s="3" t="s">
        <v>17</v>
      </c>
      <c r="B9" s="3">
        <f t="shared" si="1"/>
        <v>5069</v>
      </c>
      <c r="C9" s="3"/>
      <c r="D9" s="3"/>
      <c r="E9" s="3">
        <v>2000</v>
      </c>
      <c r="F9" s="3">
        <v>3069</v>
      </c>
      <c r="G9" s="3"/>
    </row>
    <row r="10" spans="1:7" s="1" customFormat="1" ht="29.1" customHeight="1">
      <c r="A10" s="3" t="s">
        <v>18</v>
      </c>
      <c r="B10" s="3">
        <f>B11+B12</f>
        <v>7773</v>
      </c>
      <c r="C10" s="3">
        <f t="shared" ref="C10:F10" si="2">C11+C12</f>
        <v>0</v>
      </c>
      <c r="D10" s="3">
        <f t="shared" si="2"/>
        <v>930</v>
      </c>
      <c r="E10" s="3">
        <f t="shared" si="2"/>
        <v>3825</v>
      </c>
      <c r="F10" s="3">
        <f t="shared" si="2"/>
        <v>3018</v>
      </c>
      <c r="G10" s="3"/>
    </row>
    <row r="11" spans="1:7" s="1" customFormat="1" ht="29.1" customHeight="1">
      <c r="A11" s="3" t="s">
        <v>19</v>
      </c>
      <c r="B11" s="3">
        <f t="shared" si="1"/>
        <v>6843</v>
      </c>
      <c r="C11" s="3"/>
      <c r="D11" s="3"/>
      <c r="E11" s="3">
        <v>3825</v>
      </c>
      <c r="F11" s="3">
        <v>3018</v>
      </c>
      <c r="G11" s="3"/>
    </row>
    <row r="12" spans="1:7" s="1" customFormat="1" ht="29.1" customHeight="1">
      <c r="A12" s="3" t="s">
        <v>20</v>
      </c>
      <c r="B12" s="3">
        <f t="shared" si="1"/>
        <v>930</v>
      </c>
      <c r="C12" s="3"/>
      <c r="D12" s="3">
        <v>930</v>
      </c>
      <c r="E12" s="3"/>
      <c r="F12" s="3"/>
      <c r="G12" s="3" t="s">
        <v>21</v>
      </c>
    </row>
    <row r="13" spans="1:7" s="1" customFormat="1" ht="29.1" customHeight="1">
      <c r="A13" s="3" t="s">
        <v>22</v>
      </c>
      <c r="B13" s="3">
        <f t="shared" si="1"/>
        <v>464</v>
      </c>
      <c r="C13" s="3"/>
      <c r="D13" s="3"/>
      <c r="E13" s="3">
        <v>100</v>
      </c>
      <c r="F13" s="3">
        <v>364</v>
      </c>
      <c r="G13" s="3"/>
    </row>
    <row r="14" spans="1:7" s="1" customFormat="1" ht="29.1" customHeight="1">
      <c r="A14" s="3" t="s">
        <v>23</v>
      </c>
      <c r="B14" s="3">
        <f t="shared" si="1"/>
        <v>95</v>
      </c>
      <c r="C14" s="3"/>
      <c r="D14" s="3"/>
      <c r="E14" s="3">
        <v>95</v>
      </c>
      <c r="F14" s="3"/>
      <c r="G14" s="3"/>
    </row>
    <row r="15" spans="1:7" s="1" customFormat="1" ht="29.1" customHeight="1">
      <c r="A15" s="3" t="s">
        <v>24</v>
      </c>
      <c r="B15" s="3">
        <f t="shared" si="1"/>
        <v>1063</v>
      </c>
      <c r="C15" s="3">
        <v>830</v>
      </c>
      <c r="D15" s="3">
        <v>10</v>
      </c>
      <c r="E15" s="3"/>
      <c r="F15" s="3">
        <v>223</v>
      </c>
      <c r="G15" s="3"/>
    </row>
    <row r="16" spans="1:7" ht="23.25" customHeight="1">
      <c r="A16" s="2" t="s">
        <v>26</v>
      </c>
      <c r="B16" s="3">
        <f>SUM(B5+B10+B13+B14+B15)</f>
        <v>94432</v>
      </c>
      <c r="C16" s="3">
        <f>SUM(C5+C15)</f>
        <v>1930</v>
      </c>
      <c r="D16" s="3">
        <f>SUM(D5+D10+D15)</f>
        <v>2459</v>
      </c>
      <c r="E16" s="3">
        <f>SUM(E5+E10+E13+E14)</f>
        <v>19177</v>
      </c>
      <c r="F16" s="3">
        <f>SUM(F5+F10+F13+F15)</f>
        <v>70866</v>
      </c>
      <c r="G16" s="11"/>
    </row>
  </sheetData>
  <mergeCells count="3">
    <mergeCell ref="A1:G1"/>
    <mergeCell ref="B3:F3"/>
    <mergeCell ref="G3:G4"/>
  </mergeCells>
  <phoneticPr fontId="3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G6" sqref="G6"/>
    </sheetView>
  </sheetViews>
  <sheetFormatPr defaultColWidth="9" defaultRowHeight="13.5"/>
  <cols>
    <col min="1" max="1" width="47.25" customWidth="1"/>
    <col min="2" max="2" width="19.25" customWidth="1"/>
    <col min="3" max="3" width="15.25" customWidth="1"/>
  </cols>
  <sheetData>
    <row r="1" spans="1:3" ht="53.25" customHeight="1">
      <c r="A1" s="5" t="s">
        <v>27</v>
      </c>
      <c r="B1" s="5"/>
      <c r="C1" s="5"/>
    </row>
    <row r="2" spans="1:3" s="1" customFormat="1" ht="41.25" customHeight="1">
      <c r="A2" s="1" t="s">
        <v>1</v>
      </c>
      <c r="C2" s="4" t="s">
        <v>2</v>
      </c>
    </row>
    <row r="3" spans="1:3" s="1" customFormat="1" ht="29.1" customHeight="1">
      <c r="A3" s="9" t="s">
        <v>3</v>
      </c>
      <c r="B3" s="9" t="s">
        <v>5</v>
      </c>
      <c r="C3" s="9" t="s">
        <v>7</v>
      </c>
    </row>
    <row r="4" spans="1:3" s="1" customFormat="1" ht="29.1" customHeight="1">
      <c r="A4" s="10"/>
      <c r="B4" s="10"/>
      <c r="C4" s="10"/>
    </row>
    <row r="5" spans="1:3" s="1" customFormat="1" ht="29.1" customHeight="1">
      <c r="A5" s="3" t="s">
        <v>13</v>
      </c>
      <c r="B5" s="3">
        <f t="shared" ref="B5" si="0">B6+B7+B8+B9</f>
        <v>26620</v>
      </c>
      <c r="C5" s="3"/>
    </row>
    <row r="6" spans="1:3" s="1" customFormat="1" ht="29.1" customHeight="1">
      <c r="A6" s="3" t="s">
        <v>14</v>
      </c>
      <c r="B6" s="3">
        <v>7320</v>
      </c>
      <c r="C6" s="3"/>
    </row>
    <row r="7" spans="1:3" s="1" customFormat="1" ht="29.1" customHeight="1">
      <c r="A7" s="3" t="s">
        <v>15</v>
      </c>
      <c r="B7" s="3">
        <v>16000</v>
      </c>
      <c r="C7" s="3"/>
    </row>
    <row r="8" spans="1:3" s="1" customFormat="1" ht="29.1" customHeight="1">
      <c r="A8" s="3" t="s">
        <v>16</v>
      </c>
      <c r="B8" s="3">
        <v>1500</v>
      </c>
      <c r="C8" s="3"/>
    </row>
    <row r="9" spans="1:3" s="1" customFormat="1" ht="29.1" customHeight="1">
      <c r="A9" s="3" t="s">
        <v>17</v>
      </c>
      <c r="B9" s="3">
        <v>1800</v>
      </c>
      <c r="C9" s="3"/>
    </row>
    <row r="10" spans="1:3" s="1" customFormat="1" ht="29.1" customHeight="1">
      <c r="A10" s="3" t="s">
        <v>18</v>
      </c>
      <c r="B10" s="3">
        <f t="shared" ref="B10" si="1">B11+B12</f>
        <v>5130</v>
      </c>
      <c r="C10" s="3"/>
    </row>
    <row r="11" spans="1:3" s="1" customFormat="1" ht="29.1" customHeight="1">
      <c r="A11" s="3" t="s">
        <v>19</v>
      </c>
      <c r="B11" s="3">
        <v>4200</v>
      </c>
      <c r="C11" s="3"/>
    </row>
    <row r="12" spans="1:3" s="1" customFormat="1" ht="29.1" customHeight="1">
      <c r="A12" s="3" t="s">
        <v>20</v>
      </c>
      <c r="B12" s="3">
        <v>930</v>
      </c>
      <c r="C12" s="3" t="s">
        <v>21</v>
      </c>
    </row>
    <row r="13" spans="1:3" s="1" customFormat="1" ht="29.1" customHeight="1">
      <c r="A13" s="3" t="s">
        <v>22</v>
      </c>
      <c r="B13" s="3">
        <v>135</v>
      </c>
      <c r="C13" s="3"/>
    </row>
    <row r="14" spans="1:3" s="1" customFormat="1" ht="29.1" customHeight="1">
      <c r="A14" s="3" t="s">
        <v>23</v>
      </c>
      <c r="B14" s="3">
        <v>95</v>
      </c>
      <c r="C14" s="3"/>
    </row>
    <row r="15" spans="1:3" s="1" customFormat="1" ht="29.1" customHeight="1">
      <c r="A15" s="3" t="s">
        <v>24</v>
      </c>
      <c r="B15" s="3">
        <v>1063</v>
      </c>
      <c r="C15" s="3"/>
    </row>
    <row r="16" spans="1:3" ht="27.75" customHeight="1">
      <c r="A16" s="2" t="s">
        <v>26</v>
      </c>
      <c r="B16" s="3">
        <f>SUM(B5+B10+B13+B14+B15)</f>
        <v>33043</v>
      </c>
      <c r="C16" s="3"/>
    </row>
  </sheetData>
  <mergeCells count="4">
    <mergeCell ref="B3:B4"/>
    <mergeCell ref="C3:C4"/>
    <mergeCell ref="A1:C1"/>
    <mergeCell ref="A3:A4"/>
  </mergeCells>
  <phoneticPr fontId="3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总收支表</vt:lpstr>
      <vt:lpstr>收入明细表</vt:lpstr>
      <vt:lpstr>支出明细表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2006-09-13T11:21:00Z</dcterms:created>
  <dcterms:modified xsi:type="dcterms:W3CDTF">2021-06-17T02:45:33Z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